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jakub\Documents\Harc\1 Hufiec Wrocław\wzory nowe dokumentów finansowych\"/>
    </mc:Choice>
  </mc:AlternateContent>
  <xr:revisionPtr revIDLastSave="0" documentId="13_ncr:1_{77644E3D-7D53-40E6-83D1-3C0B57ADC781}" xr6:coauthVersionLast="47" xr6:coauthVersionMax="47" xr10:uidLastSave="{00000000-0000-0000-0000-000000000000}"/>
  <bookViews>
    <workbookView xWindow="28680" yWindow="-120" windowWidth="29040" windowHeight="16440" firstSheet="1" activeTab="1" xr2:uid="{00000000-000D-0000-FFFF-FFFF00000000}"/>
  </bookViews>
  <sheets>
    <sheet name="Excelblog.pl - Kwoty słownie" sheetId="4" state="hidden" r:id="rId1"/>
    <sheet name="Arkusz1" sheetId="1" r:id="rId2"/>
  </sheets>
  <definedNames>
    <definedName name="excelblog_Dziesiatki" localSheetId="0">{"dziesięć";"dwadzieścia";"trzydzieści";"czterdzieści";"pięćdziesiąt";"sześćdziesiąt";"siedemdziesiąt";"osiemdziesiąt";"dziewięćdziesiąt"}</definedName>
    <definedName name="excelblog_Dziesiatki">{"dziesięć";"dwadzieścia";"trzydzieści";"czterdzieści";"pięćdziesiąt";"sześćdziesiąt";"siedemdziesiąt";"osiemdziesiąt";"dziewięćdziesiąt"}</definedName>
    <definedName name="excelblog_Jednosci" localSheetId="0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excelblog_Jednosci">{"jeden";"dwa";"trzy";"cztery";"pięć";"sześć";"siedem";"osiem";"dziewięć";"dziesięć";"jedenaście";"dwanaście";"trzynaście";"czternaście";"piętnaście";"szestnaście";"siedemnaście";"osiemnaście";"dziewiętnaście";"dwadzieścia"}</definedName>
    <definedName name="excelblog_Komunikat1">"W polu z kwotą nie znajduje się liczba"</definedName>
    <definedName name="excelblog_Komunikat2">"Kwota do zamiany jest nieprawidłowa (zbyt duża lub ujemna)"</definedName>
    <definedName name="excelblog_Setki" localSheetId="0">{"sto";"dwieście";"trzysta";"czterysta";"pięćset";"sześćset";"siedemset";"osiemset";"dziewięćset"}</definedName>
    <definedName name="excelblog_Setki">{"sto";"dwieście";"trzysta";"czterysta";"pięćset";"sześćset";"siedemset";"osiemset";"dziewięcset"}</definedName>
    <definedName name="_xlnm.Print_Area" localSheetId="1">Arkusz1!$A$1:$N$31</definedName>
    <definedName name="Print_Area" localSheetId="1">Arkusz1!$A$2:$N$27</definedName>
    <definedName name="slownie">'Excelblog.pl - Kwoty słownie'!$B$8</definedName>
    <definedName name="Stawk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B17" i="4" s="1"/>
  <c r="B3" i="4"/>
  <c r="B38" i="4"/>
  <c r="B37" i="4"/>
  <c r="B36" i="4"/>
  <c r="D34" i="4"/>
  <c r="C34" i="4"/>
  <c r="H33" i="4"/>
  <c r="H34" i="4" s="1"/>
  <c r="G33" i="4"/>
  <c r="G34" i="4" s="1"/>
  <c r="F33" i="4"/>
  <c r="F34" i="4" s="1"/>
  <c r="E33" i="4"/>
  <c r="E34" i="4" s="1"/>
  <c r="D33" i="4"/>
  <c r="C20" i="4" l="1"/>
  <c r="H19" i="4"/>
  <c r="H20" i="4" s="1"/>
  <c r="G19" i="4"/>
  <c r="G20" i="4" s="1"/>
  <c r="F19" i="4"/>
  <c r="F20" i="4" s="1"/>
  <c r="E19" i="4"/>
  <c r="E20" i="4" s="1"/>
  <c r="D19" i="4"/>
  <c r="D20" i="4" s="1"/>
  <c r="B22" i="4" l="1"/>
  <c r="F27" i="1" s="1"/>
  <c r="B24" i="4"/>
  <c r="B23" i="4"/>
  <c r="D5" i="4" l="1"/>
  <c r="D6" i="4" s="1"/>
  <c r="E5" i="4"/>
  <c r="E6" i="4" s="1"/>
  <c r="F5" i="4"/>
  <c r="F6" i="4" s="1"/>
  <c r="G5" i="4"/>
  <c r="G6" i="4" s="1"/>
  <c r="H5" i="4"/>
  <c r="H6" i="4" s="1"/>
  <c r="C6" i="4"/>
  <c r="B8" i="4" l="1"/>
  <c r="B10" i="4"/>
  <c r="B9" i="4"/>
  <c r="F11" i="1" l="1"/>
</calcChain>
</file>

<file path=xl/sharedStrings.xml><?xml version="1.0" encoding="utf-8"?>
<sst xmlns="http://schemas.openxmlformats.org/spreadsheetml/2006/main" count="68" uniqueCount="36">
  <si>
    <t>Nr rachunku</t>
  </si>
  <si>
    <t>data i podpis</t>
  </si>
  <si>
    <t>_____________________________________________________________</t>
  </si>
  <si>
    <t>Sprawdzono pod względem formalnym i rachunkowym</t>
  </si>
  <si>
    <t>Sprawdzono pod względem merytorycznym</t>
  </si>
  <si>
    <t>__________________________________</t>
  </si>
  <si>
    <t>autor: Marcin Egert | www.excelblog.pl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</si>
  <si>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</si>
  <si>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</si>
  <si>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</si>
  <si>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</si>
  <si>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</si>
  <si>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</si>
  <si>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</si>
  <si>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</si>
  <si>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</si>
  <si>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</si>
  <si>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</si>
  <si>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</si>
  <si>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Dostępne na licencji Creative Commons Uznanie autorstwa 2.5 Polska</t>
  </si>
  <si>
    <t>Zatwierdzono do wypłaty</t>
  </si>
  <si>
    <t>Kwotę:</t>
  </si>
  <si>
    <t>Słownie złotych:</t>
  </si>
  <si>
    <t>data i podpis Skarbnika/Komendanta Hufca</t>
  </si>
  <si>
    <t>__________________________________________</t>
  </si>
  <si>
    <t>WNIOSEK O ZALICZKĘ</t>
  </si>
  <si>
    <t>Data</t>
  </si>
  <si>
    <t>Imię i nazwisko</t>
  </si>
  <si>
    <t>Funkcja</t>
  </si>
  <si>
    <t>Proszę o wypłacenie zaliczki na cel:</t>
  </si>
  <si>
    <t>Kwota zaliczki:</t>
  </si>
  <si>
    <t>data i podpis zaliczkobiorcy</t>
  </si>
  <si>
    <t xml:space="preserve">2. Oświadczam, że znam obowiązujące procedury finansowe. </t>
  </si>
  <si>
    <t>Zaliczkę rozliczę do dnia:</t>
  </si>
  <si>
    <t xml:space="preserve">1. Zobowiązuję się rozliczyć zaliczkę w ustalonym terminie. Mam świadomość konsekwencji organizacyjnych, które zostaną wobec mnie wyciągnięte w związku z nierozliczeniem zaliczki w terminie.
</t>
  </si>
  <si>
    <t>(zaliczkę należy rozliczyć nie później niż do końca miesiąca, w którym została ona wydana)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</si>
</sst>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\ ??/16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Museo 300"/>
      <family val="3"/>
    </font>
    <font>
      <i/>
      <sz val="10"/>
      <color theme="1"/>
      <name val="Museo 300"/>
      <family val="3"/>
    </font>
    <font>
      <sz val="10"/>
      <color rgb="FF000000"/>
      <name val="Museo 300"/>
      <family val="3"/>
    </font>
    <font>
      <sz val="10"/>
      <color indexed="8"/>
      <name val="Museo 300"/>
      <family val="3"/>
    </font>
    <font>
      <i/>
      <sz val="10"/>
      <color indexed="8"/>
      <name val="Museo 300"/>
      <family val="3"/>
    </font>
    <font>
      <i/>
      <sz val="10"/>
      <color rgb="FFFF0000"/>
      <name val="Museo 300"/>
      <family val="3"/>
    </font>
    <font>
      <sz val="10"/>
      <color theme="1"/>
      <name val="Museo 700"/>
      <family val="3"/>
    </font>
    <font>
      <sz val="14"/>
      <color theme="1"/>
      <name val="Museo 700"/>
      <family val="3"/>
    </font>
    <font>
      <sz val="10"/>
      <name val="Arial"/>
      <family val="2"/>
      <charset val="238"/>
    </font>
    <font>
      <b/>
      <sz val="10"/>
      <color indexed="9"/>
      <name val="Tahoma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8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4"/>
        <bgColor indexed="4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4">
    <xf numFmtId="0" fontId="0" fillId="0" borderId="0"/>
    <xf numFmtId="0" fontId="9" fillId="0" borderId="0"/>
    <xf numFmtId="0" fontId="13" fillId="0" borderId="0" applyNumberFormat="0" applyFill="0" applyBorder="0" applyAlignment="0" applyProtection="0"/>
    <xf numFmtId="44" fontId="15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vertical="top"/>
    </xf>
    <xf numFmtId="0" fontId="1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10" fillId="3" borderId="0" xfId="1" applyFont="1" applyFill="1" applyAlignment="1">
      <alignment vertical="center"/>
    </xf>
    <xf numFmtId="0" fontId="9" fillId="3" borderId="0" xfId="1" applyFill="1" applyAlignment="1">
      <alignment vertical="center"/>
    </xf>
    <xf numFmtId="0" fontId="9" fillId="0" borderId="0" xfId="1" applyAlignment="1">
      <alignment vertical="center"/>
    </xf>
    <xf numFmtId="0" fontId="9" fillId="4" borderId="0" xfId="1" applyFill="1"/>
    <xf numFmtId="0" fontId="11" fillId="4" borderId="0" xfId="1" applyFont="1" applyFill="1"/>
    <xf numFmtId="0" fontId="9" fillId="0" borderId="0" xfId="1"/>
    <xf numFmtId="0" fontId="11" fillId="0" borderId="0" xfId="1" applyFont="1"/>
    <xf numFmtId="4" fontId="9" fillId="5" borderId="7" xfId="1" applyNumberFormat="1" applyFill="1" applyBorder="1" applyProtection="1">
      <protection locked="0"/>
    </xf>
    <xf numFmtId="4" fontId="9" fillId="4" borderId="0" xfId="1" applyNumberFormat="1" applyFill="1"/>
    <xf numFmtId="4" fontId="11" fillId="4" borderId="0" xfId="1" applyNumberFormat="1" applyFont="1" applyFill="1" applyAlignment="1">
      <alignment horizontal="center"/>
    </xf>
    <xf numFmtId="0" fontId="11" fillId="4" borderId="0" xfId="1" applyFont="1" applyFill="1" applyAlignment="1">
      <alignment horizontal="center"/>
    </xf>
    <xf numFmtId="164" fontId="9" fillId="4" borderId="0" xfId="1" applyNumberFormat="1" applyFill="1" applyAlignment="1">
      <alignment horizontal="center"/>
    </xf>
    <xf numFmtId="0" fontId="9" fillId="4" borderId="0" xfId="1" applyFill="1" applyAlignment="1">
      <alignment horizontal="center"/>
    </xf>
    <xf numFmtId="0" fontId="12" fillId="4" borderId="0" xfId="1" applyFont="1" applyFill="1"/>
    <xf numFmtId="0" fontId="9" fillId="5" borderId="8" xfId="1" applyFill="1" applyBorder="1" applyProtection="1">
      <protection locked="0"/>
    </xf>
    <xf numFmtId="0" fontId="9" fillId="5" borderId="9" xfId="1" applyFill="1" applyBorder="1" applyProtection="1">
      <protection locked="0"/>
    </xf>
    <xf numFmtId="0" fontId="9" fillId="5" borderId="10" xfId="1" applyFill="1" applyBorder="1" applyProtection="1">
      <protection locked="0"/>
    </xf>
    <xf numFmtId="0" fontId="14" fillId="3" borderId="0" xfId="2" applyFont="1" applyFill="1" applyAlignment="1">
      <alignment horizontal="right" vertical="center"/>
    </xf>
    <xf numFmtId="0" fontId="10" fillId="3" borderId="0" xfId="1" applyFont="1" applyFill="1" applyProtection="1">
      <protection locked="0"/>
    </xf>
    <xf numFmtId="0" fontId="9" fillId="3" borderId="0" xfId="1" applyFill="1" applyProtection="1">
      <protection locked="0"/>
    </xf>
    <xf numFmtId="0" fontId="9" fillId="0" borderId="0" xfId="1" applyProtection="1">
      <protection locked="0"/>
    </xf>
    <xf numFmtId="0" fontId="9" fillId="4" borderId="0" xfId="1" applyFill="1" applyProtection="1">
      <protection locked="0"/>
    </xf>
    <xf numFmtId="0" fontId="11" fillId="4" borderId="0" xfId="1" applyFont="1" applyFill="1" applyProtection="1">
      <protection locked="0"/>
    </xf>
    <xf numFmtId="0" fontId="11" fillId="0" borderId="0" xfId="1" applyFont="1" applyProtection="1">
      <protection locked="0"/>
    </xf>
    <xf numFmtId="4" fontId="9" fillId="4" borderId="0" xfId="1" applyNumberFormat="1" applyFill="1" applyProtection="1">
      <protection locked="0"/>
    </xf>
    <xf numFmtId="4" fontId="11" fillId="4" borderId="0" xfId="1" applyNumberFormat="1" applyFont="1" applyFill="1" applyAlignment="1" applyProtection="1">
      <alignment horizontal="center"/>
      <protection locked="0"/>
    </xf>
    <xf numFmtId="0" fontId="11" fillId="4" borderId="0" xfId="1" applyFont="1" applyFill="1" applyAlignment="1" applyProtection="1">
      <alignment horizontal="center"/>
      <protection locked="0"/>
    </xf>
    <xf numFmtId="164" fontId="9" fillId="4" borderId="0" xfId="1" applyNumberFormat="1" applyFill="1" applyAlignment="1" applyProtection="1">
      <alignment horizontal="center"/>
      <protection locked="0"/>
    </xf>
    <xf numFmtId="0" fontId="9" fillId="4" borderId="0" xfId="1" applyFill="1" applyAlignment="1" applyProtection="1">
      <alignment horizontal="center"/>
      <protection locked="0"/>
    </xf>
    <xf numFmtId="0" fontId="12" fillId="4" borderId="0" xfId="1" applyFont="1" applyFill="1" applyProtection="1">
      <protection locked="0"/>
    </xf>
    <xf numFmtId="0" fontId="9" fillId="3" borderId="0" xfId="1" applyFill="1" applyAlignment="1" applyProtection="1">
      <alignment vertical="center"/>
      <protection locked="0"/>
    </xf>
    <xf numFmtId="0" fontId="14" fillId="3" borderId="0" xfId="2" applyFont="1" applyFill="1" applyAlignment="1" applyProtection="1">
      <alignment horizontal="right" vertical="center"/>
      <protection locked="0"/>
    </xf>
    <xf numFmtId="0" fontId="9" fillId="0" borderId="0" xfId="1" applyAlignment="1" applyProtection="1">
      <alignment vertical="center"/>
      <protection locked="0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top"/>
    </xf>
    <xf numFmtId="0" fontId="7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4" fontId="7" fillId="0" borderId="2" xfId="3" applyFont="1" applyFill="1" applyBorder="1" applyAlignment="1">
      <alignment horizontal="center" vertical="center"/>
    </xf>
    <xf numFmtId="44" fontId="7" fillId="0" borderId="4" xfId="3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4" fontId="7" fillId="0" borderId="2" xfId="3" applyFont="1" applyBorder="1" applyAlignment="1">
      <alignment horizontal="center"/>
    </xf>
    <xf numFmtId="44" fontId="7" fillId="0" borderId="4" xfId="3" applyFont="1" applyBorder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7" fillId="2" borderId="11" xfId="0" applyFont="1" applyFill="1" applyBorder="1" applyAlignment="1">
      <alignment vertical="top" wrapText="1"/>
    </xf>
    <xf numFmtId="0" fontId="7" fillId="2" borderId="15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13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4">
    <cellStyle name="Hiperłącze 2" xfId="2" xr:uid="{97133E58-B357-4F05-B387-05D9C765FB79}"/>
    <cellStyle name="Normalny" xfId="0" builtinId="0"/>
    <cellStyle name="Normalny 2" xfId="1" xr:uid="{F12FD948-1B54-46FD-BCCE-2D5155756D23}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414016</xdr:colOff>
      <xdr:row>0</xdr:row>
      <xdr:rowOff>116728</xdr:rowOff>
    </xdr:from>
    <xdr:to>
      <xdr:col>3</xdr:col>
      <xdr:colOff>57360</xdr:colOff>
      <xdr:row>2</xdr:row>
      <xdr:rowOff>250825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57BA090-4A26-92DD-B6E9-85FCFADE3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9169" y="116728"/>
          <a:ext cx="2041515" cy="801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zhp">
      <a:dk1>
        <a:sysClr val="windowText" lastClr="000000"/>
      </a:dk1>
      <a:lt1>
        <a:sysClr val="window" lastClr="FFFFFF"/>
      </a:lt1>
      <a:dk2>
        <a:srgbClr val="084CA1"/>
      </a:dk2>
      <a:lt2>
        <a:srgbClr val="97A2AB"/>
      </a:lt2>
      <a:accent1>
        <a:srgbClr val="EFAC1F"/>
      </a:accent1>
      <a:accent2>
        <a:srgbClr val="86A315"/>
      </a:accent2>
      <a:accent3>
        <a:srgbClr val="05B6E6"/>
      </a:accent3>
      <a:accent4>
        <a:srgbClr val="5C3896"/>
      </a:accent4>
      <a:accent5>
        <a:srgbClr val="CE181E"/>
      </a:accent5>
      <a:accent6>
        <a:srgbClr val="F58220"/>
      </a:accent6>
      <a:hlink>
        <a:srgbClr val="9D5528"/>
      </a:hlink>
      <a:folHlink>
        <a:srgbClr val="850C7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reativecommons.org/licenses/by/2.5/pl/" TargetMode="External"/><Relationship Id="rId2" Type="http://schemas.openxmlformats.org/officeDocument/2006/relationships/hyperlink" Target="http://creativecommons.org/licenses/by/2.5/pl/" TargetMode="External"/><Relationship Id="rId1" Type="http://schemas.openxmlformats.org/officeDocument/2006/relationships/hyperlink" Target="http://creativecommons.org/licenses/by/2.5/p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DC72A-88E8-426E-B282-0EE9F8AEC772}">
  <dimension ref="A1:M40"/>
  <sheetViews>
    <sheetView showGridLines="0" workbookViewId="0">
      <selection activeCell="B18" sqref="B18"/>
    </sheetView>
  </sheetViews>
  <sheetFormatPr defaultColWidth="0" defaultRowHeight="13.2" x14ac:dyDescent="0.25"/>
  <cols>
    <col min="1" max="1" width="14.44140625" style="28" customWidth="1"/>
    <col min="2" max="3" width="17.88671875" style="28" customWidth="1"/>
    <col min="4" max="4" width="16.6640625" style="28" customWidth="1"/>
    <col min="5" max="8" width="12.109375" style="28" customWidth="1"/>
    <col min="9" max="9" width="1.109375" style="28" customWidth="1"/>
    <col min="10" max="16384" width="0" style="28" hidden="1"/>
  </cols>
  <sheetData>
    <row r="1" spans="1:13" s="10" customFormat="1" ht="17.25" customHeight="1" x14ac:dyDescent="0.3">
      <c r="A1" s="8" t="s">
        <v>6</v>
      </c>
      <c r="B1" s="9"/>
      <c r="C1" s="9"/>
      <c r="D1" s="9"/>
      <c r="E1" s="9"/>
      <c r="F1" s="9"/>
      <c r="G1" s="9"/>
      <c r="H1" s="9"/>
      <c r="I1" s="9"/>
    </row>
    <row r="2" spans="1:13" s="13" customFormat="1" x14ac:dyDescent="0.25">
      <c r="A2" s="11"/>
      <c r="B2" s="12" t="s">
        <v>7</v>
      </c>
      <c r="C2" s="11"/>
      <c r="D2" s="11"/>
      <c r="E2" s="11"/>
      <c r="F2" s="11"/>
      <c r="G2" s="11"/>
      <c r="H2" s="11"/>
      <c r="I2" s="11"/>
      <c r="K2" s="14"/>
      <c r="L2" s="14"/>
      <c r="M2" s="14"/>
    </row>
    <row r="3" spans="1:13" s="13" customFormat="1" x14ac:dyDescent="0.25">
      <c r="A3" s="12" t="s">
        <v>7</v>
      </c>
      <c r="B3" s="15">
        <f>Arkusz1!B11</f>
        <v>0</v>
      </c>
      <c r="C3" s="16"/>
      <c r="D3" s="11"/>
      <c r="E3" s="11"/>
      <c r="F3" s="11"/>
      <c r="G3" s="11"/>
      <c r="H3" s="11"/>
      <c r="I3" s="11"/>
    </row>
    <row r="4" spans="1:13" s="13" customFormat="1" x14ac:dyDescent="0.25">
      <c r="A4" s="12"/>
      <c r="B4" s="16"/>
      <c r="C4" s="17" t="s">
        <v>8</v>
      </c>
      <c r="D4" s="18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1"/>
    </row>
    <row r="5" spans="1:13" s="13" customFormat="1" x14ac:dyDescent="0.25">
      <c r="A5" s="12" t="s">
        <v>14</v>
      </c>
      <c r="B5" s="11"/>
      <c r="C5" s="19"/>
      <c r="D5" s="20">
        <f>ROUND((B3-INT(B3))*100,0)</f>
        <v>0</v>
      </c>
      <c r="E5" s="20">
        <f>IF(B3&gt;=1,VALUE(RIGHT(LEFT(INT(B3),LEN(INT(B3))),3)),0)</f>
        <v>0</v>
      </c>
      <c r="F5" s="20">
        <f>IF(B3&gt;=1000,VALUE(TEXT(RIGHT(LEFT(INT(B3),LEN(INT(B3))-3),3),"000")),0)</f>
        <v>0</v>
      </c>
      <c r="G5" s="20">
        <f>IF(B3&gt;=1000000,VALUE(TEXT(RIGHT(LEFT(INT(B3),LEN(INT(B3))-6),3),"000")),0)</f>
        <v>0</v>
      </c>
      <c r="H5" s="20">
        <f>IF(B3&gt;=1000000000,VALUE(TEXT(RIGHT(LEFT(INT(B3),LEN(INT(B3))-9),3),"000")),0)</f>
        <v>0</v>
      </c>
      <c r="I5" s="11"/>
    </row>
    <row r="6" spans="1:13" s="13" customFormat="1" x14ac:dyDescent="0.25">
      <c r="A6" s="12" t="s">
        <v>15</v>
      </c>
      <c r="B6" s="21"/>
      <c r="C6" s="21" t="str">
        <f>ROUND((B3-INT(B3))*100,0)&amp;"/"&amp;100&amp;" groszy"</f>
        <v>0/100 groszy</v>
      </c>
      <c r="D6" s="21" t="str">
        <f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 xml:space="preserve"> </v>
      </c>
      <c r="E6" s="21" t="str">
        <f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21" t="str">
        <f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"&amp;INDEX(IF(F5&lt;20,{0;"tysiąc";"tysiące";"tysięcy"},{"tysięcy";"tysiące";"tysięcy"}),MATCH(IF(F5-(INT(F5/100)*100)&lt;20,F5-(INT(F5/100)*100),MOD((F5-(INT(F5/100)*100)),10)),IF(F5&lt;20,{0;1;2;5},{0;2;5}),1)))</f>
        <v/>
      </c>
      <c r="G6" s="21" t="str">
        <f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"&amp;INDEX(IF(G5&lt;20,{0;"milion";"miliony";"milionów"},{"milionów";"miliony";"milionów"}),MATCH(IF(G5-(INT(G5/100)*100)&lt;20,G5-(INT(G5/100)*100),MOD((G5-(INT(G5/100)*100)),10)),IF(G5&lt;20,{0;1;2;5},{0;2;5}),1)))</f>
        <v/>
      </c>
      <c r="H6" s="21" t="str">
        <f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"&amp;INDEX(IF(H5&lt;20,{0;"miliard";"miliardy";"miliardów"},{"miliardów";"miliardy";"miliardów"}),MATCH(IF(H5-(INT(H5/100)*100)&lt;20,H5-(INT(H5/100)*100),MOD((H5-(INT(H5/100)*100)),10)),IF(H5&lt;20,{0;1;2;5},{0;2;5}),1)))</f>
        <v/>
      </c>
      <c r="I6" s="21"/>
    </row>
    <row r="7" spans="1:13" s="13" customForma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13" s="13" customFormat="1" x14ac:dyDescent="0.25">
      <c r="A8" s="12" t="s">
        <v>16</v>
      </c>
      <c r="B8" s="22" t="str">
        <f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23"/>
      <c r="D8" s="23"/>
      <c r="E8" s="23"/>
      <c r="F8" s="23"/>
      <c r="G8" s="23"/>
      <c r="H8" s="23"/>
      <c r="I8" s="24"/>
    </row>
    <row r="9" spans="1:13" s="13" customFormat="1" x14ac:dyDescent="0.25">
      <c r="A9" s="12" t="s">
        <v>17</v>
      </c>
      <c r="B9" s="22" t="str">
        <f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23"/>
      <c r="D9" s="23"/>
      <c r="E9" s="23"/>
      <c r="F9" s="23"/>
      <c r="G9" s="23"/>
      <c r="H9" s="23"/>
      <c r="I9" s="24"/>
    </row>
    <row r="10" spans="1:13" s="13" customFormat="1" x14ac:dyDescent="0.25">
      <c r="A10" s="12" t="s">
        <v>18</v>
      </c>
      <c r="B10" s="22" t="str">
        <f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23"/>
      <c r="D10" s="23"/>
      <c r="E10" s="23"/>
      <c r="F10" s="23"/>
      <c r="G10" s="23"/>
      <c r="H10" s="23"/>
      <c r="I10" s="24"/>
    </row>
    <row r="11" spans="1:13" s="13" customFormat="1" x14ac:dyDescent="0.25">
      <c r="A11" s="12"/>
      <c r="B11" s="11"/>
      <c r="C11" s="11"/>
      <c r="D11" s="11"/>
      <c r="E11" s="11"/>
      <c r="F11" s="11"/>
      <c r="G11" s="11"/>
      <c r="H11" s="11"/>
      <c r="I11" s="11"/>
    </row>
    <row r="12" spans="1:13" s="10" customFormat="1" ht="12.75" customHeight="1" x14ac:dyDescent="0.3">
      <c r="A12" s="9"/>
      <c r="B12" s="9"/>
      <c r="C12" s="9"/>
      <c r="D12" s="9"/>
      <c r="E12" s="9"/>
      <c r="F12" s="9"/>
      <c r="G12" s="9"/>
      <c r="H12" s="9"/>
      <c r="I12" s="25" t="s">
        <v>19</v>
      </c>
    </row>
    <row r="15" spans="1:13" x14ac:dyDescent="0.25">
      <c r="A15" s="26"/>
      <c r="B15" s="27"/>
      <c r="C15" s="27"/>
      <c r="D15" s="27"/>
      <c r="E15" s="27"/>
      <c r="F15" s="27"/>
      <c r="G15" s="27"/>
      <c r="H15" s="27"/>
      <c r="I15" s="27"/>
    </row>
    <row r="16" spans="1:13" x14ac:dyDescent="0.25">
      <c r="A16" s="29"/>
      <c r="B16" s="30" t="s">
        <v>7</v>
      </c>
      <c r="C16" s="29"/>
      <c r="D16" s="29"/>
      <c r="E16" s="29"/>
      <c r="F16" s="29"/>
      <c r="G16" s="29"/>
      <c r="H16" s="29"/>
      <c r="I16" s="29"/>
      <c r="K16" s="31"/>
      <c r="L16" s="31"/>
      <c r="M16" s="31"/>
    </row>
    <row r="17" spans="1:13" x14ac:dyDescent="0.25">
      <c r="A17" s="30" t="s">
        <v>7</v>
      </c>
      <c r="B17" s="15">
        <f>Arkusz1!B27</f>
        <v>0</v>
      </c>
      <c r="C17" s="32"/>
      <c r="D17" s="29"/>
      <c r="E17" s="29"/>
      <c r="F17" s="29"/>
      <c r="G17" s="29"/>
      <c r="H17" s="29"/>
      <c r="I17" s="29"/>
    </row>
    <row r="18" spans="1:13" x14ac:dyDescent="0.25">
      <c r="A18" s="30"/>
      <c r="B18" s="32"/>
      <c r="C18" s="33" t="s">
        <v>8</v>
      </c>
      <c r="D18" s="34" t="s">
        <v>9</v>
      </c>
      <c r="E18" s="34" t="s">
        <v>10</v>
      </c>
      <c r="F18" s="34" t="s">
        <v>11</v>
      </c>
      <c r="G18" s="34" t="s">
        <v>12</v>
      </c>
      <c r="H18" s="34" t="s">
        <v>13</v>
      </c>
      <c r="I18" s="29"/>
    </row>
    <row r="19" spans="1:13" x14ac:dyDescent="0.25">
      <c r="A19" s="30" t="s">
        <v>14</v>
      </c>
      <c r="B19" s="29"/>
      <c r="C19" s="35"/>
      <c r="D19" s="36">
        <f>ROUND((B17-INT(B17))*100,0)</f>
        <v>0</v>
      </c>
      <c r="E19" s="36">
        <f>IF(B17&gt;=1,VALUE(RIGHT(LEFT(INT(B17),LEN(INT(B17))),3)),0)</f>
        <v>0</v>
      </c>
      <c r="F19" s="36">
        <f>IF(B17&gt;=1000,VALUE(TEXT(RIGHT(LEFT(INT(B17),LEN(INT(B17))-3),3),"000")),0)</f>
        <v>0</v>
      </c>
      <c r="G19" s="36">
        <f>IF(B17&gt;=1000000,VALUE(TEXT(RIGHT(LEFT(INT(B17),LEN(INT(B17))-6),3),"000")),0)</f>
        <v>0</v>
      </c>
      <c r="H19" s="36">
        <f>IF(B17&gt;=1000000000,VALUE(TEXT(RIGHT(LEFT(INT(B17),LEN(INT(B17))-9),3),"000")),0)</f>
        <v>0</v>
      </c>
      <c r="I19" s="29"/>
    </row>
    <row r="20" spans="1:13" x14ac:dyDescent="0.25">
      <c r="A20" s="30" t="s">
        <v>15</v>
      </c>
      <c r="B20" s="37"/>
      <c r="C20" s="37" t="str">
        <f>ROUND((B17-INT(B17))*100,0)&amp;"/"&amp;100&amp;" groszy"</f>
        <v>0/100 groszy</v>
      </c>
      <c r="D20" s="37" t="str">
        <f>IF(B17=0,"",IF(D19&lt;=20,IF(D19=0,"zero",INDEX(excelblog_Jednosci,D19)),INDEX(excelblog_Dziesiatki,INT(D19/10))&amp;IF(MOD(D19,10)," "&amp;INDEX(excelblog_Jednosci,MOD(D19,10)),"")))&amp;" "&amp;IF(B17=0,"",INDEX(IF(D19&lt;20,{"groszy";"grosz";"grosze";"groszy"},{"groszy";"grosze";"groszy"}),MATCH(IF(D19&lt;20,D19,MOD(D19,10)),IF(D19&lt;20,{0;1;2;5},{0;2;5}),1)))</f>
        <v xml:space="preserve"> </v>
      </c>
      <c r="E20" s="37" t="str">
        <f>IF(OR(B17&lt;1,INT(E19/100)=0),"",INDEX(excelblog_Setki,INT(E19/100)))&amp;IF(E19-(INT(E19/100)*100)&lt;=20,IF(E19-(INT(E19/100)*100)=0,IF(OR(E19&gt;0,B17&lt;1),"","złotych")," "&amp;INDEX(excelblog_Jednosci,E19-(INT(E19/100)*100)))," "&amp;INDEX(excelblog_Dziesiatki,INT((E19-(INT(E19/100)*100))/10))&amp;IF(MOD((E19-(INT(E19/100)*100)),10)," "&amp;INDEX(excelblog_Jednosci,MOD((E19-(INT(E19/100)*100)),10)),""))&amp;IF(E19=0,""," "&amp;INDEX(IF(E19&lt;20,{"złotych";"złoty";"złote";"złotych"},{"złotych";"złote";"złotych"}),MATCH(IF(E19-(INT(E19/100)*100)&lt;20,E19-(INT(E19/100)*100),MOD((E19-(INT(E19/100)*100)),10)),IF(E19&lt;20,{0;1;2;5},{0;2;5}),1)))</f>
        <v/>
      </c>
      <c r="F20" s="37" t="str">
        <f>IF(OR(B17&lt;1,INT(F19/100)=0),"",INDEX(excelblog_Setki,INT(F19/100)))&amp;IF(F19-(INT(F19/100)*100)&lt;=20,IF(F19-(INT(F19/100)*100)=0,""," "&amp;INDEX(excelblog_Jednosci,F19-(INT(F19/100)*100)))," "&amp;INDEX(excelblog_Dziesiatki,INT((F19-(INT(F19/100)*100))/10))&amp;IF(MOD((F19-(INT(F19/100)*100)),10)," "&amp;INDEX(excelblog_Jednosci,MOD((F19-(INT(F19/100)*100)),10)),""))&amp;IF(F19=0,""," "&amp;INDEX(IF(F19&lt;20,{0;"tysiąc";"tysiące";"tysięcy"},{"tysięcy";"tysiące";"tysięcy"}),MATCH(IF(F19-(INT(F19/100)*100)&lt;20,F19-(INT(F19/100)*100),MOD((F19-(INT(F19/100)*100)),10)),IF(F19&lt;20,{0;1;2;5},{0;2;5}),1)))</f>
        <v/>
      </c>
      <c r="G20" s="37" t="str">
        <f>IF(OR(B17&lt;1,INT(G19/100)=0),"",INDEX(excelblog_Setki,INT(G19/100)))&amp;IF(G19-(INT(G19/100)*100)&lt;=20,IF(G19-(INT(G19/100)*100)=0,""," "&amp;INDEX(excelblog_Jednosci,G19-(INT(G19/100)*100)))," "&amp;INDEX(excelblog_Dziesiatki,INT((G19-(INT(G19/100)*100))/10))&amp;IF(MOD((G19-(INT(G19/100)*100)),10)," "&amp;INDEX(excelblog_Jednosci,MOD((G19-(INT(G19/100)*100)),10)),""))&amp;IF(G19=0,""," "&amp;INDEX(IF(G19&lt;20,{0;"milion";"miliony";"milionów"},{"milionów";"miliony";"milionów"}),MATCH(IF(G19-(INT(G19/100)*100)&lt;20,G19-(INT(G19/100)*100),MOD((G19-(INT(G19/100)*100)),10)),IF(G19&lt;20,{0;1;2;5},{0;2;5}),1)))</f>
        <v/>
      </c>
      <c r="H20" s="37" t="str">
        <f>IF(OR(B17&lt;1,INT(H19/100)=0),"",INDEX(excelblog_Setki,INT(H19/100)))&amp;IF(H19-(INT(H19/100)*100)&lt;=20,IF(H19-(INT(H19/100)*100)=0,""," "&amp;INDEX(excelblog_Jednosci,H19-(INT(H19/100)*100)))," "&amp;INDEX(excelblog_Dziesiatki,INT((H19-(INT(H19/100)*100))/10))&amp;IF(MOD((H19-(INT(H19/100)*100)),10)," "&amp;INDEX(excelblog_Jednosci,MOD((H19-(INT(H19/100)*100)),10)),""))&amp;IF(H19=0,""," "&amp;INDEX(IF(H19&lt;20,{0;"miliard";"miliardy";"miliardów"},{"miliardów";"miliardy";"miliardów"}),MATCH(IF(H19-(INT(H19/100)*100)&lt;20,H19-(INT(H19/100)*100),MOD((H19-(INT(H19/100)*100)),10)),IF(H19&lt;20,{0;1;2;5},{0;2;5}),1)))</f>
        <v/>
      </c>
      <c r="I20" s="37"/>
    </row>
    <row r="21" spans="1:13" x14ac:dyDescent="0.25">
      <c r="A21" s="29"/>
      <c r="B21" s="29"/>
      <c r="C21" s="29"/>
      <c r="D21" s="29"/>
      <c r="E21" s="29"/>
      <c r="F21" s="29"/>
      <c r="G21" s="29"/>
      <c r="H21" s="29"/>
      <c r="I21" s="29"/>
    </row>
    <row r="22" spans="1:13" x14ac:dyDescent="0.25">
      <c r="A22" s="30" t="s">
        <v>16</v>
      </c>
      <c r="B22" s="22" t="str">
        <f>IF(NOT(ISNUMBER(B17)),excelblog_Komunikat1,IF(OR((B17*10^-12)&gt;=1,B17&lt;0),excelblog_Komunikat2,IF(TRIM(H20)&lt;&gt;"",TRIM(H20)&amp;" ","")&amp;IF(TRIM(G20)&lt;&gt;"",TRIM(G20)&amp;" ","")&amp;IF(TRIM(F20)&lt;&gt;"",TRIM(F20)&amp;" ","")&amp;IF(TRIM(E20)&lt;&gt;"",TRIM(E20)&amp;" ","")&amp;IF(TRIM(D20)&lt;&gt;"",D20&amp;" ","")))</f>
        <v/>
      </c>
      <c r="C22" s="23"/>
      <c r="D22" s="23"/>
      <c r="E22" s="23"/>
      <c r="F22" s="23"/>
      <c r="G22" s="23"/>
      <c r="H22" s="23"/>
      <c r="I22" s="24"/>
    </row>
    <row r="23" spans="1:13" x14ac:dyDescent="0.25">
      <c r="A23" s="30" t="s">
        <v>17</v>
      </c>
      <c r="B23" s="22" t="str">
        <f>IF(NOT(ISNUMBER(B17)),excelblog_Komunikat1,IF(OR((B17*10^-12)&gt;=1,B17&lt;0),excelblog_Komunikat2,IF(TRIM(H20)&lt;&gt;"",TRIM(H20)&amp;" ","")&amp;IF(TRIM(G20)&lt;&gt;"",TRIM(G20)&amp;" ","")&amp;IF(TRIM(F20)&lt;&gt;"",TRIM(F20)&amp;" ","")&amp;IF(TRIM(E20)&lt;&gt;"",TRIM(E20)&amp;", ","")&amp;IF(TRIM(D20)&lt;&gt;"",D20&amp;" ","")))</f>
        <v/>
      </c>
      <c r="C23" s="23"/>
      <c r="D23" s="23"/>
      <c r="E23" s="23"/>
      <c r="F23" s="23"/>
      <c r="G23" s="23"/>
      <c r="H23" s="23"/>
      <c r="I23" s="24"/>
    </row>
    <row r="24" spans="1:13" x14ac:dyDescent="0.25">
      <c r="A24" s="30" t="s">
        <v>18</v>
      </c>
      <c r="B24" s="22" t="str">
        <f>IF(NOT(ISNUMBER(B17)),excelblog_Komunikat1,IF(OR((B17*10^-12)&gt;=1,B17&lt;0),excelblog_Komunikat2,IF(TRIM(H20)&lt;&gt;"",TRIM(H20)&amp;" ","")&amp;IF(TRIM(G20)&lt;&gt;"",TRIM(G20)&amp;" ","")&amp;IF(TRIM(F20)&lt;&gt;"",TRIM(F20)&amp;" ","")&amp;IF(TRIM(E20)&lt;&gt;"",TRIM(E20)&amp;" ","")&amp;IF(TRIM(D20)&lt;&gt;"",C20&amp;" ","")))</f>
        <v/>
      </c>
      <c r="C24" s="23"/>
      <c r="D24" s="23"/>
      <c r="E24" s="23"/>
      <c r="F24" s="23"/>
      <c r="G24" s="23"/>
      <c r="H24" s="23"/>
      <c r="I24" s="24"/>
    </row>
    <row r="25" spans="1:13" x14ac:dyDescent="0.25">
      <c r="A25" s="30"/>
      <c r="B25" s="29"/>
      <c r="C25" s="29"/>
      <c r="D25" s="29"/>
      <c r="E25" s="29"/>
      <c r="F25" s="29"/>
      <c r="G25" s="29"/>
      <c r="H25" s="29"/>
      <c r="I25" s="29"/>
    </row>
    <row r="26" spans="1:13" s="40" customFormat="1" ht="12.75" customHeight="1" x14ac:dyDescent="0.3">
      <c r="A26" s="38"/>
      <c r="B26" s="38"/>
      <c r="C26" s="38"/>
      <c r="D26" s="38"/>
      <c r="E26" s="38"/>
      <c r="F26" s="38"/>
      <c r="G26" s="38"/>
      <c r="H26" s="38"/>
      <c r="I26" s="39" t="s">
        <v>19</v>
      </c>
    </row>
    <row r="29" spans="1:13" x14ac:dyDescent="0.25">
      <c r="A29" s="26"/>
      <c r="B29" s="27"/>
      <c r="C29" s="27"/>
      <c r="D29" s="27"/>
      <c r="E29" s="27"/>
      <c r="F29" s="27"/>
      <c r="G29" s="27"/>
      <c r="H29" s="27"/>
      <c r="I29" s="27"/>
    </row>
    <row r="30" spans="1:13" x14ac:dyDescent="0.25">
      <c r="A30" s="29"/>
      <c r="B30" s="30" t="s">
        <v>7</v>
      </c>
      <c r="C30" s="29"/>
      <c r="D30" s="29"/>
      <c r="E30" s="29"/>
      <c r="F30" s="29"/>
      <c r="G30" s="29"/>
      <c r="H30" s="29"/>
      <c r="I30" s="29"/>
      <c r="K30" s="31"/>
      <c r="L30" s="31"/>
      <c r="M30" s="31"/>
    </row>
    <row r="31" spans="1:13" x14ac:dyDescent="0.25">
      <c r="A31" s="30" t="s">
        <v>7</v>
      </c>
      <c r="B31" s="15"/>
      <c r="C31" s="32"/>
      <c r="D31" s="29"/>
      <c r="E31" s="29"/>
      <c r="F31" s="29"/>
      <c r="G31" s="29"/>
      <c r="H31" s="29"/>
      <c r="I31" s="29"/>
    </row>
    <row r="32" spans="1:13" x14ac:dyDescent="0.25">
      <c r="A32" s="30"/>
      <c r="B32" s="32"/>
      <c r="C32" s="33" t="s">
        <v>8</v>
      </c>
      <c r="D32" s="34" t="s">
        <v>9</v>
      </c>
      <c r="E32" s="34" t="s">
        <v>10</v>
      </c>
      <c r="F32" s="34" t="s">
        <v>11</v>
      </c>
      <c r="G32" s="34" t="s">
        <v>12</v>
      </c>
      <c r="H32" s="34" t="s">
        <v>13</v>
      </c>
      <c r="I32" s="29"/>
    </row>
    <row r="33" spans="1:9" x14ac:dyDescent="0.25">
      <c r="A33" s="30" t="s">
        <v>14</v>
      </c>
      <c r="B33" s="29"/>
      <c r="C33" s="35"/>
      <c r="D33" s="36">
        <f>ROUND((B31-INT(B31))*100,0)</f>
        <v>0</v>
      </c>
      <c r="E33" s="36">
        <f>IF(B31&gt;=1,VALUE(RIGHT(LEFT(INT(B31),LEN(INT(B31))),3)),0)</f>
        <v>0</v>
      </c>
      <c r="F33" s="36">
        <f>IF(B31&gt;=1000,VALUE(TEXT(RIGHT(LEFT(INT(B31),LEN(INT(B31))-3),3),"000")),0)</f>
        <v>0</v>
      </c>
      <c r="G33" s="36">
        <f>IF(B31&gt;=1000000,VALUE(TEXT(RIGHT(LEFT(INT(B31),LEN(INT(B31))-6),3),"000")),0)</f>
        <v>0</v>
      </c>
      <c r="H33" s="36">
        <f>IF(B31&gt;=1000000000,VALUE(TEXT(RIGHT(LEFT(INT(B31),LEN(INT(B31))-9),3),"000")),0)</f>
        <v>0</v>
      </c>
      <c r="I33" s="29"/>
    </row>
    <row r="34" spans="1:9" x14ac:dyDescent="0.25">
      <c r="A34" s="30" t="s">
        <v>15</v>
      </c>
      <c r="B34" s="37"/>
      <c r="C34" s="37" t="str">
        <f>ROUND((B31-INT(B31))*100,0)&amp;"/"&amp;100&amp;" groszy"</f>
        <v>0/100 groszy</v>
      </c>
      <c r="D34" s="37" t="str">
        <f>IF(B31=0,"",IF(D33&lt;=20,IF(D33=0,"zero",INDEX(excelblog_Jednosci,D33)),INDEX(excelblog_Dziesiatki,INT(D33/10))&amp;IF(MOD(D33,10)," "&amp;INDEX(excelblog_Jednosci,MOD(D33,10)),"")))&amp;" "&amp;IF(B31=0,"",INDEX(IF(D33&lt;20,{"groszy";"grosz";"grosze";"groszy"},{"groszy";"grosze";"groszy"}),MATCH(IF(D33&lt;20,D33,MOD(D33,10)),IF(D33&lt;20,{0;1;2;5},{0;2;5}),1)))</f>
        <v xml:space="preserve"> </v>
      </c>
      <c r="E34" s="37" t="str">
        <f>IF(OR(B31&lt;1,INT(E33/100)=0),"",INDEX(excelblog_Setki,INT(E33/100)))&amp;IF(E33-(INT(E33/100)*100)&lt;=20,IF(E33-(INT(E33/100)*100)=0,IF(OR(E33&gt;0,B31&lt;1),"","złotych")," "&amp;INDEX(excelblog_Jednosci,E33-(INT(E33/100)*100)))," "&amp;INDEX(excelblog_Dziesiatki,INT((E33-(INT(E33/100)*100))/10))&amp;IF(MOD((E33-(INT(E33/100)*100)),10)," "&amp;INDEX(excelblog_Jednosci,MOD((E33-(INT(E33/100)*100)),10)),""))&amp;IF(E33=0,""," "&amp;INDEX(IF(E33&lt;20,{"złotych";"złoty";"złote";"złotych"},{"złotych";"złote";"złotych"}),MATCH(IF(E33-(INT(E33/100)*100)&lt;20,E33-(INT(E33/100)*100),MOD((E33-(INT(E33/100)*100)),10)),IF(E33&lt;20,{0;1;2;5},{0;2;5}),1)))</f>
        <v/>
      </c>
      <c r="F34" s="37" t="str">
        <f>IF(OR(B31&lt;1,INT(F33/100)=0),"",INDEX(excelblog_Setki,INT(F33/100)))&amp;IF(F33-(INT(F33/100)*100)&lt;=20,IF(F33-(INT(F33/100)*100)=0,""," "&amp;INDEX(excelblog_Jednosci,F33-(INT(F33/100)*100)))," "&amp;INDEX(excelblog_Dziesiatki,INT((F33-(INT(F33/100)*100))/10))&amp;IF(MOD((F33-(INT(F33/100)*100)),10)," "&amp;INDEX(excelblog_Jednosci,MOD((F33-(INT(F33/100)*100)),10)),""))&amp;IF(F33=0,""," "&amp;INDEX(IF(F33&lt;20,{0;"tysiąc";"tysiące";"tysięcy"},{"tysięcy";"tysiące";"tysięcy"}),MATCH(IF(F33-(INT(F33/100)*100)&lt;20,F33-(INT(F33/100)*100),MOD((F33-(INT(F33/100)*100)),10)),IF(F33&lt;20,{0;1;2;5},{0;2;5}),1)))</f>
        <v/>
      </c>
      <c r="G34" s="37" t="str">
        <f>IF(OR(B31&lt;1,INT(G33/100)=0),"",INDEX(excelblog_Setki,INT(G33/100)))&amp;IF(G33-(INT(G33/100)*100)&lt;=20,IF(G33-(INT(G33/100)*100)=0,""," "&amp;INDEX(excelblog_Jednosci,G33-(INT(G33/100)*100)))," "&amp;INDEX(excelblog_Dziesiatki,INT((G33-(INT(G33/100)*100))/10))&amp;IF(MOD((G33-(INT(G33/100)*100)),10)," "&amp;INDEX(excelblog_Jednosci,MOD((G33-(INT(G33/100)*100)),10)),""))&amp;IF(G33=0,""," "&amp;INDEX(IF(G33&lt;20,{0;"milion";"miliony";"milionów"},{"milionów";"miliony";"milionów"}),MATCH(IF(G33-(INT(G33/100)*100)&lt;20,G33-(INT(G33/100)*100),MOD((G33-(INT(G33/100)*100)),10)),IF(G33&lt;20,{0;1;2;5},{0;2;5}),1)))</f>
        <v/>
      </c>
      <c r="H34" s="37" t="str">
        <f>IF(OR(B31&lt;1,INT(H33/100)=0),"",INDEX(excelblog_Setki,INT(H33/100)))&amp;IF(H33-(INT(H33/100)*100)&lt;=20,IF(H33-(INT(H33/100)*100)=0,""," "&amp;INDEX(excelblog_Jednosci,H33-(INT(H33/100)*100)))," "&amp;INDEX(excelblog_Dziesiatki,INT((H33-(INT(H33/100)*100))/10))&amp;IF(MOD((H33-(INT(H33/100)*100)),10)," "&amp;INDEX(excelblog_Jednosci,MOD((H33-(INT(H33/100)*100)),10)),""))&amp;IF(H33=0,""," "&amp;INDEX(IF(H33&lt;20,{0;"miliard";"miliardy";"miliardów"},{"miliardów";"miliardy";"miliardów"}),MATCH(IF(H33-(INT(H33/100)*100)&lt;20,H33-(INT(H33/100)*100),MOD((H33-(INT(H33/100)*100)),10)),IF(H33&lt;20,{0;1;2;5},{0;2;5}),1)))</f>
        <v/>
      </c>
      <c r="I34" s="37"/>
    </row>
    <row r="35" spans="1:9" x14ac:dyDescent="0.25">
      <c r="A35" s="29"/>
      <c r="B35" s="29"/>
      <c r="C35" s="29"/>
      <c r="D35" s="29"/>
      <c r="E35" s="29"/>
      <c r="F35" s="29"/>
      <c r="G35" s="29"/>
      <c r="H35" s="29"/>
      <c r="I35" s="29"/>
    </row>
    <row r="36" spans="1:9" x14ac:dyDescent="0.25">
      <c r="A36" s="30" t="s">
        <v>16</v>
      </c>
      <c r="B36" s="22" t="str">
        <f>IF(NOT(ISNUMBER(B31)),excelblog_Komunikat1,IF(OR((B31*10^-12)&gt;=1,B31&lt;0),excelblog_Komunikat2,IF(TRIM(H34)&lt;&gt;"",TRIM(H34)&amp;" ","")&amp;IF(TRIM(G34)&lt;&gt;"",TRIM(G34)&amp;" ","")&amp;IF(TRIM(F34)&lt;&gt;"",TRIM(F34)&amp;" ","")&amp;IF(TRIM(E34)&lt;&gt;"",TRIM(E34)&amp;" ","")&amp;IF(TRIM(D34)&lt;&gt;"",D34&amp;" ","")))</f>
        <v>W polu z kwotą nie znajduje się liczba</v>
      </c>
      <c r="C36" s="23"/>
      <c r="D36" s="23"/>
      <c r="E36" s="23"/>
      <c r="F36" s="23"/>
      <c r="G36" s="23"/>
      <c r="H36" s="23"/>
      <c r="I36" s="24"/>
    </row>
    <row r="37" spans="1:9" x14ac:dyDescent="0.25">
      <c r="A37" s="30" t="s">
        <v>17</v>
      </c>
      <c r="B37" s="22" t="str">
        <f>IF(NOT(ISNUMBER(B31)),excelblog_Komunikat1,IF(OR((B31*10^-12)&gt;=1,B31&lt;0),excelblog_Komunikat2,IF(TRIM(H34)&lt;&gt;"",TRIM(H34)&amp;" ","")&amp;IF(TRIM(G34)&lt;&gt;"",TRIM(G34)&amp;" ","")&amp;IF(TRIM(F34)&lt;&gt;"",TRIM(F34)&amp;" ","")&amp;IF(TRIM(E34)&lt;&gt;"",TRIM(E34)&amp;", ","")&amp;IF(TRIM(D34)&lt;&gt;"",D34&amp;" ","")))</f>
        <v>W polu z kwotą nie znajduje się liczba</v>
      </c>
      <c r="C37" s="23"/>
      <c r="D37" s="23"/>
      <c r="E37" s="23"/>
      <c r="F37" s="23"/>
      <c r="G37" s="23"/>
      <c r="H37" s="23"/>
      <c r="I37" s="24"/>
    </row>
    <row r="38" spans="1:9" x14ac:dyDescent="0.25">
      <c r="A38" s="30" t="s">
        <v>18</v>
      </c>
      <c r="B38" s="22" t="str">
        <f>IF(NOT(ISNUMBER(B31)),excelblog_Komunikat1,IF(OR((B31*10^-12)&gt;=1,B31&lt;0),excelblog_Komunikat2,IF(TRIM(H34)&lt;&gt;"",TRIM(H34)&amp;" ","")&amp;IF(TRIM(G34)&lt;&gt;"",TRIM(G34)&amp;" ","")&amp;IF(TRIM(F34)&lt;&gt;"",TRIM(F34)&amp;" ","")&amp;IF(TRIM(E34)&lt;&gt;"",TRIM(E34)&amp;" ","")&amp;IF(TRIM(D34)&lt;&gt;"",C34&amp;" ","")))</f>
        <v>W polu z kwotą nie znajduje się liczba</v>
      </c>
      <c r="C38" s="23"/>
      <c r="D38" s="23"/>
      <c r="E38" s="23"/>
      <c r="F38" s="23"/>
      <c r="G38" s="23"/>
      <c r="H38" s="23"/>
      <c r="I38" s="24"/>
    </row>
    <row r="39" spans="1:9" x14ac:dyDescent="0.25">
      <c r="A39" s="30"/>
      <c r="B39" s="29"/>
      <c r="C39" s="29"/>
      <c r="D39" s="29"/>
      <c r="E39" s="29"/>
      <c r="F39" s="29"/>
      <c r="G39" s="29"/>
      <c r="H39" s="29"/>
      <c r="I39" s="29"/>
    </row>
    <row r="40" spans="1:9" s="40" customFormat="1" ht="12.75" customHeight="1" x14ac:dyDescent="0.3">
      <c r="A40" s="38"/>
      <c r="B40" s="38"/>
      <c r="C40" s="38"/>
      <c r="D40" s="38"/>
      <c r="E40" s="38"/>
      <c r="F40" s="38"/>
      <c r="G40" s="38"/>
      <c r="H40" s="38"/>
      <c r="I40" s="39" t="s">
        <v>19</v>
      </c>
    </row>
  </sheetData>
  <sheetProtection password="9E62" sheet="1" deleteRows="0"/>
  <hyperlinks>
    <hyperlink ref="I12" r:id="rId1" xr:uid="{9625EDF5-61CA-446D-B818-1511D278D3AD}"/>
    <hyperlink ref="I26" r:id="rId2" xr:uid="{C0A7F097-BC24-415A-9406-200DB8490DD5}"/>
    <hyperlink ref="I40" r:id="rId3" xr:uid="{BCA8ED7B-7F3C-4CB8-8A06-2DC24DB3624E}"/>
  </hyperlinks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tabSelected="1" zoomScaleNormal="100" workbookViewId="0">
      <selection activeCell="S15" sqref="S15"/>
    </sheetView>
  </sheetViews>
  <sheetFormatPr defaultColWidth="8.88671875" defaultRowHeight="24.9" customHeight="1" x14ac:dyDescent="0.25"/>
  <cols>
    <col min="1" max="1" width="16.88671875" style="1" customWidth="1"/>
    <col min="2" max="2" width="9.44140625" style="1" customWidth="1"/>
    <col min="3" max="4" width="8.88671875" style="1"/>
    <col min="5" max="7" width="8.88671875" style="1" customWidth="1"/>
    <col min="8" max="8" width="7" style="1" customWidth="1"/>
    <col min="9" max="9" width="10.6640625" style="1" customWidth="1"/>
    <col min="10" max="10" width="10.109375" style="1" customWidth="1"/>
    <col min="11" max="11" width="11" style="1" customWidth="1"/>
    <col min="12" max="12" width="9.6640625" style="1" customWidth="1"/>
    <col min="13" max="13" width="8.88671875" style="1"/>
    <col min="14" max="14" width="14" style="1" customWidth="1"/>
    <col min="15" max="15" width="8.88671875" style="1" customWidth="1"/>
    <col min="16" max="16384" width="8.88671875" style="1"/>
  </cols>
  <sheetData>
    <row r="1" spans="1:15" ht="26.25" customHeight="1" x14ac:dyDescent="0.25">
      <c r="A1" s="69"/>
      <c r="B1" s="69"/>
      <c r="C1" s="69"/>
      <c r="D1" s="69"/>
    </row>
    <row r="2" spans="1:15" ht="26.25" customHeight="1" x14ac:dyDescent="0.25">
      <c r="A2" s="69"/>
      <c r="B2" s="69"/>
      <c r="C2" s="69"/>
      <c r="D2" s="69"/>
      <c r="E2" s="68" t="s">
        <v>25</v>
      </c>
      <c r="F2" s="68"/>
      <c r="G2" s="68"/>
      <c r="H2" s="68"/>
      <c r="I2" s="68"/>
      <c r="J2" s="68"/>
      <c r="K2" s="73" t="s">
        <v>26</v>
      </c>
      <c r="L2" s="73"/>
      <c r="M2" s="74"/>
      <c r="N2" s="74"/>
    </row>
    <row r="3" spans="1:15" ht="25.5" customHeight="1" x14ac:dyDescent="0.25">
      <c r="A3" s="69"/>
      <c r="B3" s="69"/>
      <c r="C3" s="69"/>
      <c r="D3" s="69"/>
      <c r="E3" s="64" t="s">
        <v>35</v>
      </c>
      <c r="F3" s="64"/>
      <c r="G3" s="64"/>
      <c r="H3" s="64"/>
      <c r="I3" s="64"/>
      <c r="J3" s="64"/>
      <c r="K3" s="44"/>
      <c r="L3" s="44"/>
      <c r="M3" s="44"/>
      <c r="N3" s="44"/>
    </row>
    <row r="4" spans="1:15" ht="10.050000000000001" customHeight="1" x14ac:dyDescent="0.25">
      <c r="A4" s="2"/>
      <c r="B4" s="2"/>
      <c r="C4" s="2"/>
      <c r="D4" s="2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5" ht="19.95" customHeight="1" x14ac:dyDescent="0.25">
      <c r="A5" s="47" t="s">
        <v>27</v>
      </c>
      <c r="B5" s="60"/>
      <c r="C5" s="60"/>
      <c r="D5" s="60"/>
      <c r="E5" s="60"/>
      <c r="F5" s="60"/>
      <c r="G5" s="60"/>
      <c r="H5" s="59" t="s">
        <v>28</v>
      </c>
      <c r="I5" s="59"/>
      <c r="J5" s="51"/>
      <c r="K5" s="51"/>
      <c r="L5" s="51"/>
      <c r="M5" s="51"/>
      <c r="N5" s="51"/>
      <c r="O5" s="48"/>
    </row>
    <row r="6" spans="1:15" ht="10.050000000000001" customHeight="1" x14ac:dyDescent="0.25">
      <c r="A6" s="70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</row>
    <row r="7" spans="1:15" ht="19.95" customHeight="1" x14ac:dyDescent="0.25">
      <c r="A7" s="50" t="s">
        <v>29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5" ht="19.95" customHeight="1" x14ac:dyDescent="0.25">
      <c r="A8" s="50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</row>
    <row r="9" spans="1:15" ht="19.95" customHeight="1" x14ac:dyDescent="0.25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</row>
    <row r="10" spans="1:15" ht="10.050000000000001" customHeight="1" x14ac:dyDescent="0.25">
      <c r="A10" s="71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</row>
    <row r="11" spans="1:15" ht="19.95" customHeight="1" x14ac:dyDescent="0.25">
      <c r="A11" s="47" t="s">
        <v>30</v>
      </c>
      <c r="B11" s="52"/>
      <c r="C11" s="53"/>
      <c r="D11" s="54" t="s">
        <v>22</v>
      </c>
      <c r="E11" s="55"/>
      <c r="F11" s="56" t="str">
        <f>'Excelblog.pl - Kwoty słownie'!B8</f>
        <v/>
      </c>
      <c r="G11" s="57"/>
      <c r="H11" s="57"/>
      <c r="I11" s="57"/>
      <c r="J11" s="57"/>
      <c r="K11" s="57"/>
      <c r="L11" s="57"/>
      <c r="M11" s="57"/>
      <c r="N11" s="58"/>
    </row>
    <row r="12" spans="1:15" ht="10.050000000000001" customHeight="1" x14ac:dyDescent="0.25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</row>
    <row r="13" spans="1:15" ht="19.95" customHeight="1" x14ac:dyDescent="0.25">
      <c r="A13" s="46" t="s">
        <v>0</v>
      </c>
      <c r="B13" s="89"/>
      <c r="C13" s="89"/>
      <c r="D13" s="89"/>
      <c r="E13" s="89"/>
      <c r="F13" s="89"/>
      <c r="G13" s="89"/>
      <c r="H13" s="89"/>
      <c r="I13" s="89"/>
      <c r="J13" s="73" t="s">
        <v>33</v>
      </c>
      <c r="K13" s="73"/>
      <c r="L13" s="73"/>
      <c r="M13" s="88"/>
      <c r="N13" s="88"/>
    </row>
    <row r="14" spans="1:15" ht="10.050000000000001" customHeight="1" x14ac:dyDescent="0.25">
      <c r="A14" s="2"/>
      <c r="B14" s="2"/>
      <c r="C14" s="3"/>
      <c r="D14" s="3"/>
      <c r="E14" s="3"/>
      <c r="F14" s="3"/>
      <c r="G14" s="3"/>
      <c r="H14" s="3"/>
      <c r="I14" s="3"/>
    </row>
    <row r="15" spans="1:15" s="49" customFormat="1" ht="30" customHeight="1" x14ac:dyDescent="0.3">
      <c r="A15" s="81" t="s">
        <v>34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3"/>
    </row>
    <row r="16" spans="1:15" ht="19.95" customHeight="1" x14ac:dyDescent="0.25">
      <c r="A16" s="84" t="s">
        <v>32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6"/>
    </row>
    <row r="17" spans="1:14" ht="10.050000000000001" customHeight="1" x14ac:dyDescent="0.25">
      <c r="A17" s="2"/>
      <c r="B17" s="2"/>
      <c r="C17" s="3"/>
      <c r="D17" s="3"/>
      <c r="E17" s="3"/>
      <c r="F17" s="3"/>
      <c r="G17" s="3"/>
      <c r="H17" s="3"/>
      <c r="I17" s="45"/>
      <c r="J17" s="45"/>
      <c r="K17" s="45"/>
      <c r="L17" s="45"/>
      <c r="M17" s="45"/>
      <c r="N17" s="45"/>
    </row>
    <row r="18" spans="1:14" ht="25.05" customHeight="1" x14ac:dyDescent="0.25">
      <c r="A18" s="2"/>
      <c r="B18" s="2"/>
      <c r="C18" s="3"/>
      <c r="D18" s="3"/>
      <c r="E18" s="3"/>
      <c r="F18" s="3"/>
      <c r="G18" s="3"/>
      <c r="H18" s="3"/>
      <c r="I18" s="80" t="s">
        <v>2</v>
      </c>
      <c r="J18" s="80"/>
      <c r="K18" s="80"/>
      <c r="L18" s="80"/>
      <c r="M18" s="80"/>
      <c r="N18" s="80"/>
    </row>
    <row r="19" spans="1:14" ht="25.05" customHeight="1" x14ac:dyDescent="0.25">
      <c r="A19" s="2"/>
      <c r="B19" s="2"/>
      <c r="C19" s="3"/>
      <c r="D19" s="3"/>
      <c r="E19" s="3"/>
      <c r="F19" s="3"/>
      <c r="G19" s="3"/>
      <c r="H19" s="3"/>
      <c r="I19" s="80"/>
      <c r="J19" s="80"/>
      <c r="K19" s="80"/>
      <c r="L19" s="80"/>
      <c r="M19" s="80"/>
      <c r="N19" s="80"/>
    </row>
    <row r="20" spans="1:14" ht="25.05" customHeight="1" thickBot="1" x14ac:dyDescent="0.3">
      <c r="A20" s="4"/>
      <c r="B20" s="4"/>
      <c r="C20" s="5"/>
      <c r="D20" s="5"/>
      <c r="E20" s="5"/>
      <c r="F20" s="5"/>
      <c r="G20" s="5"/>
      <c r="H20" s="5"/>
      <c r="I20" s="63" t="s">
        <v>31</v>
      </c>
      <c r="J20" s="63"/>
      <c r="K20" s="63"/>
      <c r="L20" s="63"/>
      <c r="M20" s="63"/>
      <c r="N20" s="63"/>
    </row>
    <row r="21" spans="1:14" ht="10.050000000000001" customHeight="1" x14ac:dyDescent="0.25">
      <c r="A21" s="2"/>
      <c r="B21" s="2"/>
      <c r="C21" s="3"/>
      <c r="D21" s="3"/>
      <c r="E21" s="3"/>
      <c r="F21" s="3"/>
      <c r="G21" s="3"/>
      <c r="H21" s="3"/>
      <c r="I21" s="41"/>
      <c r="J21" s="41"/>
      <c r="K21" s="41"/>
      <c r="L21" s="41"/>
      <c r="M21" s="41"/>
      <c r="N21" s="41"/>
    </row>
    <row r="22" spans="1:14" ht="25.05" customHeight="1" x14ac:dyDescent="0.25">
      <c r="A22" s="64" t="s">
        <v>3</v>
      </c>
      <c r="B22" s="64"/>
      <c r="C22" s="64"/>
      <c r="D22" s="64"/>
      <c r="F22" s="64" t="s">
        <v>4</v>
      </c>
      <c r="G22" s="64"/>
      <c r="H22" s="64"/>
      <c r="I22" s="64"/>
    </row>
    <row r="23" spans="1:14" ht="25.05" customHeight="1" x14ac:dyDescent="0.25">
      <c r="A23" s="62" t="s">
        <v>5</v>
      </c>
      <c r="B23" s="62"/>
      <c r="C23" s="62"/>
      <c r="D23" s="62"/>
      <c r="F23" s="62" t="s">
        <v>5</v>
      </c>
      <c r="G23" s="62"/>
      <c r="H23" s="62"/>
      <c r="I23" s="62"/>
    </row>
    <row r="24" spans="1:14" ht="25.05" customHeight="1" x14ac:dyDescent="0.25">
      <c r="A24" s="61" t="s">
        <v>1</v>
      </c>
      <c r="B24" s="61"/>
      <c r="C24" s="61"/>
      <c r="D24" s="61"/>
      <c r="F24" s="61" t="s">
        <v>1</v>
      </c>
      <c r="G24" s="61"/>
      <c r="H24" s="61"/>
      <c r="I24" s="61"/>
    </row>
    <row r="25" spans="1:14" ht="10.050000000000001" customHeight="1" x14ac:dyDescent="0.25">
      <c r="J25" s="6"/>
      <c r="K25" s="42"/>
      <c r="L25" s="42"/>
      <c r="M25" s="42"/>
      <c r="N25" s="42"/>
    </row>
    <row r="26" spans="1:14" ht="19.95" customHeight="1" x14ac:dyDescent="0.25">
      <c r="A26" s="77" t="s">
        <v>20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9"/>
    </row>
    <row r="27" spans="1:14" ht="19.95" customHeight="1" x14ac:dyDescent="0.25">
      <c r="A27" s="7" t="s">
        <v>21</v>
      </c>
      <c r="B27" s="75">
        <f>B11</f>
        <v>0</v>
      </c>
      <c r="C27" s="76"/>
      <c r="D27" s="54" t="s">
        <v>22</v>
      </c>
      <c r="E27" s="55"/>
      <c r="F27" s="65" t="str">
        <f>'Excelblog.pl - Kwoty słownie'!B22</f>
        <v/>
      </c>
      <c r="G27" s="66"/>
      <c r="H27" s="66"/>
      <c r="I27" s="66"/>
      <c r="J27" s="66"/>
      <c r="K27" s="66"/>
      <c r="L27" s="66"/>
      <c r="M27" s="66"/>
      <c r="N27" s="67"/>
    </row>
    <row r="28" spans="1:14" ht="10.050000000000001" customHeight="1" x14ac:dyDescent="0.25"/>
    <row r="29" spans="1:14" ht="24.9" customHeight="1" x14ac:dyDescent="0.25">
      <c r="I29" s="3"/>
      <c r="J29" s="3"/>
      <c r="K29" s="62" t="s">
        <v>24</v>
      </c>
      <c r="L29" s="62"/>
      <c r="M29" s="62"/>
      <c r="N29" s="62"/>
    </row>
    <row r="30" spans="1:14" ht="24.9" customHeight="1" x14ac:dyDescent="0.25">
      <c r="I30" s="3"/>
      <c r="J30" s="3"/>
      <c r="K30" s="62"/>
      <c r="L30" s="62"/>
      <c r="M30" s="62"/>
      <c r="N30" s="62"/>
    </row>
    <row r="31" spans="1:14" ht="24.9" customHeight="1" x14ac:dyDescent="0.25">
      <c r="K31" s="61" t="s">
        <v>23</v>
      </c>
      <c r="L31" s="61"/>
      <c r="M31" s="61"/>
      <c r="N31" s="61"/>
    </row>
  </sheetData>
  <mergeCells count="35">
    <mergeCell ref="M13:N13"/>
    <mergeCell ref="B13:I13"/>
    <mergeCell ref="A24:D24"/>
    <mergeCell ref="A23:D23"/>
    <mergeCell ref="A22:D22"/>
    <mergeCell ref="A12:K12"/>
    <mergeCell ref="J13:L13"/>
    <mergeCell ref="E2:J2"/>
    <mergeCell ref="A1:D3"/>
    <mergeCell ref="A6:N6"/>
    <mergeCell ref="A10:N10"/>
    <mergeCell ref="E3:J3"/>
    <mergeCell ref="K2:L2"/>
    <mergeCell ref="M2:N2"/>
    <mergeCell ref="H5:I5"/>
    <mergeCell ref="J5:N5"/>
    <mergeCell ref="B5:G5"/>
    <mergeCell ref="K31:N31"/>
    <mergeCell ref="F23:I23"/>
    <mergeCell ref="F24:I24"/>
    <mergeCell ref="I20:N20"/>
    <mergeCell ref="F22:I22"/>
    <mergeCell ref="K29:N30"/>
    <mergeCell ref="F27:N27"/>
    <mergeCell ref="B27:C27"/>
    <mergeCell ref="A26:N26"/>
    <mergeCell ref="I18:N19"/>
    <mergeCell ref="D27:E27"/>
    <mergeCell ref="A15:N15"/>
    <mergeCell ref="A16:N16"/>
    <mergeCell ref="A7:A9"/>
    <mergeCell ref="B7:N9"/>
    <mergeCell ref="B11:C11"/>
    <mergeCell ref="D11:E11"/>
    <mergeCell ref="F11:N11"/>
  </mergeCells>
  <printOptions horizontalCentered="1"/>
  <pageMargins left="0.23622047244094491" right="0.23622047244094491" top="0.23622047244094491" bottom="0.23622047244094491" header="0" footer="0"/>
  <pageSetup paperSize="9"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e2161f-7847-47fa-ac28-cb5738283623">
      <UserInfo>
        <DisplayName>Karolina Piotrowska</DisplayName>
        <AccountId>52</AccountId>
        <AccountType/>
      </UserInfo>
      <UserInfo>
        <DisplayName>Chorągiew Krakowska ZHP</DisplayName>
        <AccountId>93</AccountId>
        <AccountType/>
      </UserInfo>
      <UserInfo>
        <DisplayName>Ewa Lachiewicz-Walińska - International Department, ZHP Poland</DisplayName>
        <AccountId>155</AccountId>
        <AccountType/>
      </UserInfo>
    </SharedWithUsers>
    <TaxCatchAll xmlns="7fe2161f-7847-47fa-ac28-cb5738283623" xsi:nil="true"/>
    <lcf76f155ced4ddcb4097134ff3c332f xmlns="6e29a56c-85ca-4983-857d-b43ef9b6a078">
      <Terms xmlns="http://schemas.microsoft.com/office/infopath/2007/PartnerControls"/>
    </lcf76f155ced4ddcb4097134ff3c332f>
    <Dodaneprzez xmlns="6e29a56c-85ca-4983-857d-b43ef9b6a078">
      <UserInfo>
        <DisplayName/>
        <AccountId xsi:nil="true"/>
        <AccountType/>
      </UserInfo>
    </Dodaneprzez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DF7AA0D14D4746B3EA84C084DAC653" ma:contentTypeVersion="17" ma:contentTypeDescription="Utwórz nowy dokument." ma:contentTypeScope="" ma:versionID="54aa459607bf4313fe27b0861aabae2d">
  <xsd:schema xmlns:xsd="http://www.w3.org/2001/XMLSchema" xmlns:xs="http://www.w3.org/2001/XMLSchema" xmlns:p="http://schemas.microsoft.com/office/2006/metadata/properties" xmlns:ns2="6e29a56c-85ca-4983-857d-b43ef9b6a078" xmlns:ns3="7fe2161f-7847-47fa-ac28-cb5738283623" targetNamespace="http://schemas.microsoft.com/office/2006/metadata/properties" ma:root="true" ma:fieldsID="15401e2a366df6fe73ed819050fb9ef3" ns2:_="" ns3:_="">
    <xsd:import namespace="6e29a56c-85ca-4983-857d-b43ef9b6a078"/>
    <xsd:import namespace="7fe2161f-7847-47fa-ac28-cb5738283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odaneprzez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9a56c-85ca-4983-857d-b43ef9b6a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Dodaneprzez" ma:index="17" nillable="true" ma:displayName="Dodane przez" ma:format="Dropdown" ma:list="UserInfo" ma:SharePointGroup="0" ma:internalName="Dodaneprzez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0cc9fac5-377b-40bd-b203-fbeec07453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2161f-7847-47fa-ac28-cb5738283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387305f-a179-4f05-a98b-4f584548514f}" ma:internalName="TaxCatchAll" ma:showField="CatchAllData" ma:web="7fe2161f-7847-47fa-ac28-cb5738283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486640-540D-4B0C-B63C-8B3CC2BFD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E91739-D911-4A10-8737-3F2ECD2299F2}">
  <ds:schemaRefs>
    <ds:schemaRef ds:uri="http://schemas.microsoft.com/office/2006/metadata/properties"/>
    <ds:schemaRef ds:uri="http://schemas.microsoft.com/office/infopath/2007/PartnerControls"/>
    <ds:schemaRef ds:uri="7fe2161f-7847-47fa-ac28-cb5738283623"/>
    <ds:schemaRef ds:uri="6e29a56c-85ca-4983-857d-b43ef9b6a078"/>
  </ds:schemaRefs>
</ds:datastoreItem>
</file>

<file path=customXml/itemProps3.xml><?xml version="1.0" encoding="utf-8"?>
<ds:datastoreItem xmlns:ds="http://schemas.openxmlformats.org/officeDocument/2006/customXml" ds:itemID="{9E4ECD01-7EFB-4ADC-BACD-1D6F1F5C9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29a56c-85ca-4983-857d-b43ef9b6a078"/>
    <ds:schemaRef ds:uri="7fe2161f-7847-47fa-ac28-cb5738283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Excelblog.pl - Kwoty słownie</vt:lpstr>
      <vt:lpstr>Arkusz1</vt:lpstr>
      <vt:lpstr>Arkusz1!Obszar_wydruku</vt:lpstr>
      <vt:lpstr>Arkusz1!Print_Area</vt:lpstr>
      <vt:lpstr>slownie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92092310075</dc:creator>
  <cp:keywords/>
  <dc:description/>
  <cp:lastModifiedBy>Jakub Zoń</cp:lastModifiedBy>
  <cp:revision/>
  <cp:lastPrinted>2026-11-02T22:03:30Z</cp:lastPrinted>
  <dcterms:created xsi:type="dcterms:W3CDTF">2018-10-25T12:28:51Z</dcterms:created>
  <dcterms:modified xsi:type="dcterms:W3CDTF">2026-11-02T22:41:28Z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0x010100A9DF7AA0D14D4746B3EA84C084DAC653</vt:lpwstr>
  </property>
  <property fmtid="{D5CDD505-2E9C-101B-9397-08002B2CF9AE}" pid="3" name="AuthorIds_UIVersion_512">
    <vt:lpwstr>20</vt:lpwstr>
  </property>
  <property fmtid="{D5CDD505-2E9C-101B-9397-08002B2CF9AE}" pid="4" name="AuthorIds_UIVersion_1536">
    <vt:lpwstr>177</vt:lpwstr>
  </property>
  <property fmtid="{D5CDD505-2E9C-101B-9397-08002B2CF9AE}" pid="5" name="AuthorIds_UIVersion_6144">
    <vt:lpwstr>36</vt:lpwstr>
  </property>
  <property fmtid="{D5CDD505-2E9C-101B-9397-08002B2CF9AE}" pid="6" name="AuthorIds_UIVersion_7680">
    <vt:lpwstr>36</vt:lpwstr>
  </property>
  <property fmtid="{D5CDD505-2E9C-101B-9397-08002B2CF9AE}" pid="7" name="MediaServiceImageTags">
    <vt:lpwstr/>
  </property>
</Properties>
</file>